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onto\Downloads\"/>
    </mc:Choice>
  </mc:AlternateContent>
  <xr:revisionPtr revIDLastSave="0" documentId="8_{FB5C5970-A8F6-42A0-83A2-7F1625F143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externalReferences>
    <externalReference r:id="rId2"/>
  </externalReferences>
  <definedNames>
    <definedName name="_xlnm.Print_Area" localSheetId="0">'11-F-21'!$A$1:$I$29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H9" i="1" l="1"/>
  <c r="D9" i="1"/>
  <c r="J9" i="1"/>
  <c r="G20" i="1"/>
  <c r="D20" i="1" l="1"/>
  <c r="G16" i="1"/>
  <c r="G15" i="1" s="1"/>
  <c r="G14" i="1" s="1"/>
  <c r="G13" i="1" s="1"/>
  <c r="F16" i="1" l="1"/>
  <c r="F15" i="1" s="1"/>
  <c r="F14" i="1" s="1"/>
  <c r="F13" i="1" s="1"/>
  <c r="E20" i="1"/>
  <c r="D16" i="1" l="1"/>
  <c r="H20" i="1" l="1"/>
  <c r="G19" i="1"/>
  <c r="G18" i="1" s="1"/>
  <c r="F19" i="1"/>
  <c r="F18" i="1" s="1"/>
  <c r="D19" i="1"/>
  <c r="D18" i="1" s="1"/>
  <c r="C19" i="1"/>
  <c r="E17" i="1"/>
  <c r="H17" i="1" s="1"/>
  <c r="D15" i="1"/>
  <c r="D14" i="1" s="1"/>
  <c r="D13" i="1" s="1"/>
  <c r="D12" i="1" s="1"/>
  <c r="D11" i="1" s="1"/>
  <c r="D10" i="1" s="1"/>
  <c r="C16" i="1"/>
  <c r="C15" i="1" s="1"/>
  <c r="D21" i="1" l="1"/>
  <c r="F12" i="1"/>
  <c r="F11" i="1" s="1"/>
  <c r="E15" i="1"/>
  <c r="H15" i="1" s="1"/>
  <c r="E19" i="1"/>
  <c r="H19" i="1" s="1"/>
  <c r="E16" i="1"/>
  <c r="H16" i="1" s="1"/>
  <c r="C14" i="1"/>
  <c r="C13" i="1" s="1"/>
  <c r="C18" i="1"/>
  <c r="E18" i="1" s="1"/>
  <c r="H18" i="1" s="1"/>
  <c r="G12" i="1" l="1"/>
  <c r="G11" i="1" s="1"/>
  <c r="F10" i="1"/>
  <c r="E14" i="1"/>
  <c r="H14" i="1" s="1"/>
  <c r="F9" i="1" l="1"/>
  <c r="F21" i="1" s="1"/>
  <c r="C12" i="1"/>
  <c r="C11" i="1" s="1"/>
  <c r="E13" i="1" l="1"/>
  <c r="H13" i="1" s="1"/>
  <c r="E12" i="1"/>
  <c r="H12" i="1" s="1"/>
  <c r="G10" i="1"/>
  <c r="G9" i="1" s="1"/>
  <c r="E11" i="1" l="1"/>
  <c r="H11" i="1" s="1"/>
  <c r="C10" i="1"/>
  <c r="C9" i="1" s="1"/>
  <c r="E10" i="1" l="1"/>
  <c r="H10" i="1" s="1"/>
  <c r="G21" i="1"/>
  <c r="C21" i="1" l="1"/>
  <c r="E9" i="1"/>
  <c r="E21" i="1" l="1"/>
  <c r="H21" i="1" s="1"/>
</calcChain>
</file>

<file path=xl/sharedStrings.xml><?xml version="1.0" encoding="utf-8"?>
<sst xmlns="http://schemas.openxmlformats.org/spreadsheetml/2006/main" count="48" uniqueCount="48">
  <si>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</si>
  <si>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</si>
  <si>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</si>
  <si>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</si>
  <si>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</si>
  <si>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</si>
  <si>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</si>
  <si>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</si>
  <si>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</si>
  <si>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</si>
  <si>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</si>
  <si>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</si>
  <si>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</si>
  <si>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</si>
  <si>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</si>
  <si>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</si>
  <si>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</si>
  <si>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</si>
  <si>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</si>
  <si>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</si>
  <si>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</si>
  <si>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</si>
  <si>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</si>
  <si>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</si>
  <si>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</si>
  <si>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</si>
  <si>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</si>
  <si>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</si>
  <si>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</si>
  <si>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</si>
  <si>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</si>
  <si>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</si>
  <si>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</si>
  <si>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</si>
  <si>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</si>
  <si>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</si>
  <si>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</si>
  <si>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</si>
  <si>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</si>
  <si>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</si>
  <si>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</si>
  <si>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</si>
  <si>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</si>
  <si>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</si>
  <si>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BLANCA ANDREA SANCHEZ DUARTE</t>
  </si>
  <si>
    <t>DIRECTORA  GENERAL</t>
  </si>
  <si>
    <t/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</si>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</sst>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4" fontId="8" fillId="0" borderId="0" xfId="0" quotePrefix="1" applyNumberFormat="1" applyFont="1" applyAlignment="1">
      <alignment horizontal="right" vertical="top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  <xf numFmtId="9" fontId="5" fillId="0" borderId="9" xfId="0" applyNumberFormat="1" applyFont="1" applyBorder="1" applyAlignment="1">
      <alignment horizontal="right" vertical="center" wrapText="1"/>
    </xf>
    <xf numFmtId="9" fontId="6" fillId="0" borderId="9" xfId="0" applyNumberFormat="1" applyFont="1" applyBorder="1" applyAlignment="1">
      <alignment horizontal="right" vertical="center" wrapText="1"/>
    </xf>
    <xf numFmtId="9" fontId="6" fillId="3" borderId="9" xfId="0" applyNumberFormat="1" applyFont="1" applyFill="1" applyBorder="1" applyAlignment="1">
      <alignment horizontal="right" vertical="center" wrapText="1"/>
    </xf>
    <xf numFmtId="9" fontId="5" fillId="2" borderId="1" xfId="0" applyNumberFormat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ERLY\Downloads\Informaci&#243;n%20presupuestal%2030062025.xls" TargetMode="External"/><Relationship Id="rId1" Type="http://schemas.openxmlformats.org/officeDocument/2006/relationships/externalLinkPath" Target="/Users/MAYERLY/Downloads/Informaci&#243;n%20presupuestal%203006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ón de gastos "/>
      <sheetName val="cdp"/>
      <sheetName val="crp"/>
      <sheetName val="Ejec reservas pptales"/>
      <sheetName val="reservas pptales "/>
      <sheetName val="pasivos exigibles"/>
    </sheetNames>
    <sheetDataSet>
      <sheetData sheetId="0"/>
      <sheetData sheetId="1"/>
      <sheetData sheetId="2"/>
      <sheetData sheetId="3">
        <row r="2">
          <cell r="I2">
            <v>1998011990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view="pageBreakPreview" topLeftCell="B8" zoomScale="70" zoomScaleNormal="70" zoomScaleSheetLayoutView="70" workbookViewId="0">
      <selection activeCell="H21" sqref="H21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1" t="s">
        <v>1</v>
      </c>
      <c r="C2" s="42"/>
      <c r="D2" s="42"/>
      <c r="E2" s="42"/>
      <c r="F2" s="42"/>
      <c r="G2" s="42"/>
      <c r="H2" s="43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44" t="s">
        <v>3</v>
      </c>
      <c r="C3" s="42"/>
      <c r="D3" s="42"/>
      <c r="E3" s="42"/>
      <c r="F3" s="42"/>
      <c r="G3" s="42"/>
      <c r="H3" s="43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44" t="s">
        <v>5</v>
      </c>
      <c r="C4" s="42"/>
      <c r="D4" s="42"/>
      <c r="E4" s="42"/>
      <c r="F4" s="42"/>
      <c r="G4" s="42"/>
      <c r="H4" s="43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44">
        <v>2025</v>
      </c>
      <c r="C5" s="42"/>
      <c r="D5" s="42"/>
      <c r="E5" s="42"/>
      <c r="F5" s="42"/>
      <c r="G5" s="42"/>
      <c r="H5" s="43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44" t="s">
        <v>47</v>
      </c>
      <c r="C6" s="42"/>
      <c r="D6" s="42"/>
      <c r="E6" s="42"/>
      <c r="F6" s="42"/>
      <c r="G6" s="42"/>
      <c r="H6" s="43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43</v>
      </c>
      <c r="D8" s="8" t="s">
        <v>10</v>
      </c>
      <c r="E8" s="8" t="s">
        <v>42</v>
      </c>
      <c r="F8" s="8" t="s">
        <v>11</v>
      </c>
      <c r="G8" s="8" t="s">
        <v>12</v>
      </c>
      <c r="H8" s="9" t="s">
        <v>13</v>
      </c>
      <c r="I8" s="2"/>
      <c r="J8" s="29"/>
      <c r="K8" s="2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+C10+C18</f>
        <v>2103634145</v>
      </c>
      <c r="D9" s="11">
        <f>+D10+D18+186977</f>
        <v>4835080</v>
      </c>
      <c r="E9" s="11">
        <f t="shared" ref="E9:E19" si="0">C9-D9</f>
        <v>2098799065</v>
      </c>
      <c r="F9" s="11">
        <f>+F10+F18</f>
        <v>19191645</v>
      </c>
      <c r="G9" s="11">
        <f>+G10+G18</f>
        <v>1998011990</v>
      </c>
      <c r="H9" s="47">
        <f>G9/E9</f>
        <v>0.95197869263392298</v>
      </c>
      <c r="I9" s="12"/>
      <c r="J9" s="12">
        <f>G9-'[1]Ejec reservas pptales'!$I$2</f>
        <v>0</v>
      </c>
      <c r="K9" s="30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25">
      <c r="A10" s="10" t="s">
        <v>16</v>
      </c>
      <c r="B10" s="10" t="s">
        <v>17</v>
      </c>
      <c r="C10" s="14">
        <f t="shared" ref="C10:D10" si="1">C11</f>
        <v>21000000</v>
      </c>
      <c r="D10" s="14">
        <f t="shared" si="1"/>
        <v>0</v>
      </c>
      <c r="E10" s="11">
        <f t="shared" si="0"/>
        <v>21000000</v>
      </c>
      <c r="F10" s="14">
        <f t="shared" ref="F10:G10" si="2">F11</f>
        <v>0</v>
      </c>
      <c r="G10" s="14">
        <f t="shared" si="2"/>
        <v>21000000</v>
      </c>
      <c r="H10" s="47">
        <f t="shared" ref="H9:H21" si="3">G10/E10</f>
        <v>1</v>
      </c>
      <c r="I10" s="12"/>
      <c r="J10" s="12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" customHeight="1" x14ac:dyDescent="0.25">
      <c r="A11" s="15" t="s">
        <v>18</v>
      </c>
      <c r="B11" s="15" t="s">
        <v>19</v>
      </c>
      <c r="C11" s="16">
        <f>+C12</f>
        <v>21000000</v>
      </c>
      <c r="D11" s="16">
        <f t="shared" ref="D11" si="4">D12</f>
        <v>0</v>
      </c>
      <c r="E11" s="17">
        <f t="shared" si="0"/>
        <v>21000000</v>
      </c>
      <c r="F11" s="16">
        <f>+F12</f>
        <v>0</v>
      </c>
      <c r="G11" s="16">
        <f>+G12</f>
        <v>21000000</v>
      </c>
      <c r="H11" s="48">
        <f t="shared" si="3"/>
        <v>1</v>
      </c>
      <c r="I11" s="18"/>
      <c r="J11" s="19"/>
      <c r="K11" s="1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" customHeight="1" x14ac:dyDescent="0.25">
      <c r="A12" s="15" t="s">
        <v>20</v>
      </c>
      <c r="B12" s="15" t="s">
        <v>21</v>
      </c>
      <c r="C12" s="16">
        <f>C13</f>
        <v>21000000</v>
      </c>
      <c r="D12" s="16">
        <f t="shared" ref="D12" si="5">D13</f>
        <v>0</v>
      </c>
      <c r="E12" s="17">
        <f t="shared" si="0"/>
        <v>21000000</v>
      </c>
      <c r="F12" s="16">
        <f t="shared" ref="F12:G12" si="6">F13</f>
        <v>0</v>
      </c>
      <c r="G12" s="16">
        <f t="shared" si="6"/>
        <v>21000000</v>
      </c>
      <c r="H12" s="48">
        <f t="shared" si="3"/>
        <v>1</v>
      </c>
      <c r="I12" s="18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" customHeight="1" x14ac:dyDescent="0.25">
      <c r="A13" s="15" t="s">
        <v>22</v>
      </c>
      <c r="B13" s="15" t="s">
        <v>23</v>
      </c>
      <c r="C13" s="16">
        <f>+C14</f>
        <v>21000000</v>
      </c>
      <c r="D13" s="16">
        <f t="shared" ref="D13" si="7">D14</f>
        <v>0</v>
      </c>
      <c r="E13" s="17">
        <f t="shared" si="0"/>
        <v>21000000</v>
      </c>
      <c r="F13" s="16">
        <f t="shared" ref="F13:G16" si="8">+F14</f>
        <v>0</v>
      </c>
      <c r="G13" s="16">
        <f t="shared" si="8"/>
        <v>21000000</v>
      </c>
      <c r="H13" s="48">
        <f t="shared" si="3"/>
        <v>1</v>
      </c>
      <c r="I13" s="18"/>
      <c r="J13" s="1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36" customFormat="1" ht="30" customHeight="1" x14ac:dyDescent="0.25">
      <c r="A14" s="34" t="s">
        <v>24</v>
      </c>
      <c r="B14" s="34" t="s">
        <v>25</v>
      </c>
      <c r="C14" s="32">
        <f t="shared" ref="C14:D14" si="9">C15</f>
        <v>21000000</v>
      </c>
      <c r="D14" s="32">
        <f t="shared" si="9"/>
        <v>0</v>
      </c>
      <c r="E14" s="31">
        <f t="shared" si="0"/>
        <v>21000000</v>
      </c>
      <c r="F14" s="32">
        <f t="shared" si="8"/>
        <v>0</v>
      </c>
      <c r="G14" s="32">
        <f t="shared" si="8"/>
        <v>21000000</v>
      </c>
      <c r="H14" s="49">
        <f t="shared" si="3"/>
        <v>1</v>
      </c>
      <c r="I14" s="18"/>
      <c r="J14" s="18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s="36" customFormat="1" ht="15" customHeight="1" x14ac:dyDescent="0.25">
      <c r="A15" s="34" t="s">
        <v>26</v>
      </c>
      <c r="B15" s="34" t="s">
        <v>27</v>
      </c>
      <c r="C15" s="32">
        <f t="shared" ref="C15:D15" si="10">C16</f>
        <v>21000000</v>
      </c>
      <c r="D15" s="32">
        <f t="shared" si="10"/>
        <v>0</v>
      </c>
      <c r="E15" s="31">
        <f t="shared" si="0"/>
        <v>21000000</v>
      </c>
      <c r="F15" s="32">
        <f t="shared" si="8"/>
        <v>0</v>
      </c>
      <c r="G15" s="32">
        <f t="shared" si="8"/>
        <v>21000000</v>
      </c>
      <c r="H15" s="49">
        <f t="shared" si="3"/>
        <v>1</v>
      </c>
      <c r="I15" s="18"/>
      <c r="J15" s="18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s="36" customFormat="1" ht="30" customHeight="1" x14ac:dyDescent="0.25">
      <c r="A16" s="34" t="s">
        <v>28</v>
      </c>
      <c r="B16" s="34" t="s">
        <v>29</v>
      </c>
      <c r="C16" s="32">
        <f t="shared" ref="C16:D16" si="11">C17</f>
        <v>21000000</v>
      </c>
      <c r="D16" s="32">
        <f t="shared" si="11"/>
        <v>0</v>
      </c>
      <c r="E16" s="31">
        <f t="shared" si="0"/>
        <v>21000000</v>
      </c>
      <c r="F16" s="32">
        <f t="shared" si="8"/>
        <v>0</v>
      </c>
      <c r="G16" s="32">
        <f t="shared" si="8"/>
        <v>21000000</v>
      </c>
      <c r="H16" s="49">
        <f t="shared" si="3"/>
        <v>1</v>
      </c>
      <c r="I16" s="18"/>
      <c r="J16" s="18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s="36" customFormat="1" ht="62.25" customHeight="1" x14ac:dyDescent="0.25">
      <c r="A17" s="34" t="s">
        <v>30</v>
      </c>
      <c r="B17" s="34" t="s">
        <v>31</v>
      </c>
      <c r="C17" s="32">
        <v>21000000</v>
      </c>
      <c r="D17" s="33">
        <v>0</v>
      </c>
      <c r="E17" s="31">
        <f t="shared" si="0"/>
        <v>21000000</v>
      </c>
      <c r="F17" s="32">
        <v>0</v>
      </c>
      <c r="G17" s="32">
        <v>21000000</v>
      </c>
      <c r="H17" s="49">
        <f t="shared" si="3"/>
        <v>1</v>
      </c>
      <c r="I17" s="18"/>
      <c r="J17" s="18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5.75" customHeight="1" x14ac:dyDescent="0.25">
      <c r="A18" s="10" t="s">
        <v>32</v>
      </c>
      <c r="B18" s="10" t="s">
        <v>33</v>
      </c>
      <c r="C18" s="14">
        <f t="shared" ref="C18:D18" si="12">C19</f>
        <v>2082634145</v>
      </c>
      <c r="D18" s="14">
        <f t="shared" si="12"/>
        <v>4648103</v>
      </c>
      <c r="E18" s="11">
        <f t="shared" si="0"/>
        <v>2077986042</v>
      </c>
      <c r="F18" s="14">
        <f t="shared" ref="F18:G18" si="13">F19</f>
        <v>19191645</v>
      </c>
      <c r="G18" s="14">
        <f t="shared" si="13"/>
        <v>1977011990</v>
      </c>
      <c r="H18" s="47">
        <f t="shared" si="3"/>
        <v>0.9514077332767763</v>
      </c>
      <c r="I18" s="18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5.75" customHeight="1" x14ac:dyDescent="0.25">
      <c r="A19" s="15" t="s">
        <v>34</v>
      </c>
      <c r="B19" s="15" t="s">
        <v>35</v>
      </c>
      <c r="C19" s="16">
        <f t="shared" ref="C19:D19" si="14">C20</f>
        <v>2082634145</v>
      </c>
      <c r="D19" s="16">
        <f t="shared" si="14"/>
        <v>4648103</v>
      </c>
      <c r="E19" s="17">
        <f t="shared" si="0"/>
        <v>2077986042</v>
      </c>
      <c r="F19" s="16">
        <f t="shared" ref="F19:G19" si="15">F20</f>
        <v>19191645</v>
      </c>
      <c r="G19" s="16">
        <f t="shared" si="15"/>
        <v>1977011990</v>
      </c>
      <c r="H19" s="48">
        <f t="shared" si="3"/>
        <v>0.9514077332767763</v>
      </c>
      <c r="I19" s="18"/>
      <c r="J19" s="18"/>
      <c r="K19" s="18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5.75" customHeight="1" x14ac:dyDescent="0.25">
      <c r="A20" s="15" t="s">
        <v>36</v>
      </c>
      <c r="B20" s="15" t="s">
        <v>37</v>
      </c>
      <c r="C20" s="16">
        <v>2082634145</v>
      </c>
      <c r="D20" s="16">
        <f>147405+17445+4233076+250177</f>
        <v>4648103</v>
      </c>
      <c r="E20" s="17">
        <f>C20-D20</f>
        <v>2077986042</v>
      </c>
      <c r="F20" s="32">
        <v>19191645</v>
      </c>
      <c r="G20" s="16">
        <f>1416350+F20+1149621121+501351620+305431254</f>
        <v>1977011990</v>
      </c>
      <c r="H20" s="48">
        <f t="shared" si="3"/>
        <v>0.9514077332767763</v>
      </c>
      <c r="I20" s="18"/>
      <c r="J20" s="1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34.5" customHeight="1" x14ac:dyDescent="0.25">
      <c r="A21" s="45" t="s">
        <v>38</v>
      </c>
      <c r="B21" s="43"/>
      <c r="C21" s="20">
        <f t="shared" ref="C21:G21" si="16">+C9</f>
        <v>2103634145</v>
      </c>
      <c r="D21" s="20">
        <f t="shared" si="16"/>
        <v>4835080</v>
      </c>
      <c r="E21" s="20">
        <f t="shared" si="16"/>
        <v>2098799065</v>
      </c>
      <c r="F21" s="20">
        <f t="shared" si="16"/>
        <v>19191645</v>
      </c>
      <c r="G21" s="20">
        <f t="shared" si="16"/>
        <v>1998011990</v>
      </c>
      <c r="H21" s="50">
        <f t="shared" si="3"/>
        <v>0.95197869263392298</v>
      </c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25">
      <c r="A22" s="21" t="s">
        <v>39</v>
      </c>
      <c r="B22" s="22"/>
      <c r="C22" s="23"/>
      <c r="D22" s="23"/>
      <c r="E22" s="23"/>
      <c r="F22" s="23"/>
      <c r="G22" s="38" t="s">
        <v>46</v>
      </c>
      <c r="H22" s="24"/>
      <c r="I22" s="18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21"/>
      <c r="B23" s="28"/>
      <c r="C23" s="23"/>
      <c r="D23" s="23"/>
      <c r="E23" s="23"/>
      <c r="F23" s="23"/>
      <c r="G23" s="23"/>
      <c r="H23" s="24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26"/>
      <c r="C24" s="2"/>
      <c r="D24" s="2"/>
      <c r="E24" s="40"/>
      <c r="F24" s="40"/>
      <c r="G24" s="40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27" t="s">
        <v>40</v>
      </c>
      <c r="C25" s="2"/>
      <c r="D25" s="2"/>
      <c r="E25" s="46" t="s">
        <v>44</v>
      </c>
      <c r="F25" s="46"/>
      <c r="G25" s="46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5" t="s">
        <v>41</v>
      </c>
      <c r="C26" s="2"/>
      <c r="D26" s="2"/>
      <c r="E26" s="39" t="s">
        <v>45</v>
      </c>
      <c r="F26" s="39"/>
      <c r="G26" s="39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9">
    <mergeCell ref="E26:G26"/>
    <mergeCell ref="E24:G24"/>
    <mergeCell ref="B2:H2"/>
    <mergeCell ref="B3:H3"/>
    <mergeCell ref="B4:H4"/>
    <mergeCell ref="B5:H5"/>
    <mergeCell ref="B6:H6"/>
    <mergeCell ref="A21:B21"/>
    <mergeCell ref="E25:G25"/>
  </mergeCells>
  <pageMargins left="0.70866141732283472" right="0.70866141732283472" top="0.74803149606299213" bottom="0.74803149606299213" header="0" footer="0"/>
  <pageSetup scale="50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LIDA CARMENZA MONTOYA SERRATO</cp:lastModifiedBy>
  <cp:lastPrinted>2025-07-01T16:07:49Z</cp:lastPrinted>
  <dcterms:created xsi:type="dcterms:W3CDTF">2013-04-23T21:12:42Z</dcterms:created>
  <dcterms:modified xsi:type="dcterms:W3CDTF">2025-07-02T19:19:49Z</dcterms:modified>
</cp:coreProperties>
</file>